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24.11\07 契約係\02契約業務\〇調達関係\随意契約\R０６\(ｷｬﾘｱ教育ｾﾝﾀｰ)デジタルサイネージを用いた広告宣伝委託業務について\02_企画競争公告\6.参加表明書,質問書,審査回答フォーム及び見積書（公告様式）\"/>
    </mc:Choice>
  </mc:AlternateContent>
  <xr:revisionPtr revIDLastSave="0" documentId="13_ncr:1_{02070CA3-DAEC-4AF6-9E95-C3C31E919DB2}" xr6:coauthVersionLast="47" xr6:coauthVersionMax="47" xr10:uidLastSave="{00000000-0000-0000-0000-000000000000}"/>
  <bookViews>
    <workbookView xWindow="28680" yWindow="-120" windowWidth="29040" windowHeight="15720" xr2:uid="{924F092E-A391-4079-8D86-24442A7B134C}"/>
  </bookViews>
  <sheets>
    <sheet name="見積書" sheetId="2" r:id="rId1"/>
    <sheet name="見積書　記入例" sheetId="1" r:id="rId2"/>
    <sheet name="内訳書" sheetId="3" r:id="rId3"/>
    <sheet name="内訳書　記入例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C42" i="2"/>
  <c r="C38" i="2"/>
  <c r="F30" i="2"/>
  <c r="H36" i="2" s="1"/>
  <c r="B30" i="2"/>
  <c r="B24" i="2"/>
  <c r="C42" i="1"/>
  <c r="C38" i="1"/>
  <c r="F30" i="1"/>
  <c r="B28" i="1" s="1"/>
  <c r="B30" i="1"/>
  <c r="B24" i="1"/>
  <c r="H40" i="2" l="1"/>
  <c r="H34" i="1"/>
  <c r="H36" i="1"/>
  <c r="B28" i="2"/>
  <c r="H34" i="2" s="1"/>
  <c r="B32" i="2" l="1"/>
  <c r="B48" i="2" s="1"/>
  <c r="B32" i="1"/>
  <c r="B48" i="1" s="1"/>
</calcChain>
</file>

<file path=xl/sharedStrings.xml><?xml version="1.0" encoding="utf-8"?>
<sst xmlns="http://schemas.openxmlformats.org/spreadsheetml/2006/main" count="201" uniqueCount="67">
  <si>
    <t>見積書（概算見積書）</t>
    <rPh sb="0" eb="3">
      <t>ミツモリショ</t>
    </rPh>
    <rPh sb="4" eb="9">
      <t>ガイサンミツモリショ</t>
    </rPh>
    <phoneticPr fontId="2"/>
  </si>
  <si>
    <t>国立大学法人琉球大学　御中</t>
    <rPh sb="0" eb="6">
      <t>コクリツダイガクホウジン</t>
    </rPh>
    <rPh sb="6" eb="10">
      <t>リュウキュウダイガク</t>
    </rPh>
    <rPh sb="11" eb="13">
      <t>オンチュウ</t>
    </rPh>
    <phoneticPr fontId="2"/>
  </si>
  <si>
    <t>件名：琉球大学キャリア教育センター企業広告デジタルサイネージ運用委託業務</t>
    <rPh sb="0" eb="2">
      <t>ケンメイ</t>
    </rPh>
    <phoneticPr fontId="2"/>
  </si>
  <si>
    <t>下記のとおりお見積りします。</t>
    <rPh sb="0" eb="2">
      <t>カキ</t>
    </rPh>
    <rPh sb="7" eb="9">
      <t>ミツモ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</si>
  <si>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</si>
  <si>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</si>
  <si>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</si>
  <si>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</si>
  <si>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１枠</t>
    <rPh sb="1" eb="2">
      <t>ワク</t>
    </rPh>
    <phoneticPr fontId="2"/>
  </si>
  <si>
    <t>秒</t>
    <rPh sb="0" eb="1">
      <t>ビョウ</t>
    </rPh>
    <phoneticPr fontId="2"/>
  </si>
  <si>
    <t>月額</t>
    <rPh sb="0" eb="2">
      <t>ゲツガク</t>
    </rPh>
    <phoneticPr fontId="2"/>
  </si>
  <si>
    <t>円</t>
    <rPh sb="0" eb="1">
      <t>エン</t>
    </rPh>
    <phoneticPr fontId="2"/>
  </si>
  <si>
    <t>とする。</t>
    <phoneticPr fontId="2"/>
  </si>
  <si>
    <t>その他放映時間の構成は提案に基づき下記のとおり</t>
    <rPh sb="2" eb="7">
      <t>タホウエイジカン</t>
    </rPh>
    <rPh sb="8" eb="10">
      <t>コウセイ</t>
    </rPh>
    <rPh sb="11" eb="13">
      <t>テイアン</t>
    </rPh>
    <rPh sb="14" eb="15">
      <t>モト</t>
    </rPh>
    <rPh sb="17" eb="19">
      <t>カキ</t>
    </rPh>
    <phoneticPr fontId="2"/>
  </si>
  <si>
    <t>内訳</t>
    <rPh sb="0" eb="2">
      <t>ウチワケ</t>
    </rPh>
    <phoneticPr fontId="2"/>
  </si>
  <si>
    <t>１ロール放映時間</t>
    <rPh sb="4" eb="8">
      <t>ホウエイジカン</t>
    </rPh>
    <phoneticPr fontId="2"/>
  </si>
  <si>
    <t>稼働放映枠</t>
    <rPh sb="0" eb="5">
      <t>カドウホウエイワク</t>
    </rPh>
    <phoneticPr fontId="2"/>
  </si>
  <si>
    <t>枠</t>
    <rPh sb="0" eb="1">
      <t>ワク</t>
    </rPh>
    <phoneticPr fontId="2"/>
  </si>
  <si>
    <t>分</t>
    <rPh sb="0" eb="1">
      <t>フン</t>
    </rPh>
    <phoneticPr fontId="2"/>
  </si>
  <si>
    <t>ニュース等</t>
    <rPh sb="4" eb="5">
      <t>トウ</t>
    </rPh>
    <phoneticPr fontId="2"/>
  </si>
  <si>
    <t>その他（提案による）</t>
    <rPh sb="2" eb="3">
      <t>タ</t>
    </rPh>
    <rPh sb="4" eb="6">
      <t>テイアン</t>
    </rPh>
    <phoneticPr fontId="2"/>
  </si>
  <si>
    <t>※内訳に追加が必要な場合は、行を追加すること。</t>
    <rPh sb="1" eb="3">
      <t>ウチワケ</t>
    </rPh>
    <rPh sb="4" eb="6">
      <t>ツイカ</t>
    </rPh>
    <rPh sb="7" eb="9">
      <t>ヒツヨウ</t>
    </rPh>
    <rPh sb="10" eb="12">
      <t>バアイ</t>
    </rPh>
    <rPh sb="14" eb="15">
      <t>ギョウ</t>
    </rPh>
    <rPh sb="16" eb="18">
      <t>ツイカ</t>
    </rPh>
    <phoneticPr fontId="2"/>
  </si>
  <si>
    <t>企業広告</t>
    <rPh sb="0" eb="2">
      <t>キギョウ</t>
    </rPh>
    <rPh sb="2" eb="4">
      <t>コウコク</t>
    </rPh>
    <phoneticPr fontId="2"/>
  </si>
  <si>
    <t>※キャリア教育及び就活支援に関するもの</t>
    <rPh sb="5" eb="8">
      <t>キョウイクオヨ</t>
    </rPh>
    <rPh sb="9" eb="13">
      <t>シュウカツシエン</t>
    </rPh>
    <rPh sb="14" eb="15">
      <t>カン</t>
    </rPh>
    <phoneticPr fontId="2"/>
  </si>
  <si>
    <t>※当日のトピックニュース、天気予報等</t>
    <rPh sb="1" eb="3">
      <t>トウジツ</t>
    </rPh>
    <rPh sb="13" eb="15">
      <t>テンキ</t>
    </rPh>
    <rPh sb="15" eb="17">
      <t>ヨホウ</t>
    </rPh>
    <rPh sb="17" eb="18">
      <t>トウ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</si>
  <si>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</si>
  <si>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</si>
  <si>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①総売上</t>
    <rPh sb="1" eb="2">
      <t>ソウ</t>
    </rPh>
    <rPh sb="2" eb="4">
      <t>ウリアゲ</t>
    </rPh>
    <phoneticPr fontId="2"/>
  </si>
  <si>
    <t>稼働枠</t>
    <rPh sb="0" eb="3">
      <t>カドウワク</t>
    </rPh>
    <phoneticPr fontId="2"/>
  </si>
  <si>
    <t>×</t>
    <phoneticPr fontId="2"/>
  </si>
  <si>
    <t>月額料金</t>
    <rPh sb="0" eb="4">
      <t>ゲツガクリョウキン</t>
    </rPh>
    <phoneticPr fontId="2"/>
  </si>
  <si>
    <t>１２か月</t>
    <rPh sb="3" eb="4">
      <t>ゲツ</t>
    </rPh>
    <phoneticPr fontId="2"/>
  </si>
  <si>
    <t>②手数料</t>
    <rPh sb="1" eb="4">
      <t>テスウリョウ</t>
    </rPh>
    <phoneticPr fontId="2"/>
  </si>
  <si>
    <t>（A+B+C）</t>
    <phoneticPr fontId="2"/>
  </si>
  <si>
    <t>A.業務委託料</t>
    <rPh sb="2" eb="7">
      <t>ギョウムイタクリョウ</t>
    </rPh>
    <phoneticPr fontId="2"/>
  </si>
  <si>
    <t>％</t>
    <phoneticPr fontId="2"/>
  </si>
  <si>
    <t>B.琉球大学からの企業を紹介した場合の手数料</t>
    <rPh sb="2" eb="6">
      <t>リュウキュウダイガク</t>
    </rPh>
    <rPh sb="9" eb="11">
      <t>キギョウ</t>
    </rPh>
    <rPh sb="12" eb="14">
      <t>ショウカイ</t>
    </rPh>
    <rPh sb="16" eb="18">
      <t>バアイ</t>
    </rPh>
    <rPh sb="19" eb="22">
      <t>テスウリョウ</t>
    </rPh>
    <phoneticPr fontId="2"/>
  </si>
  <si>
    <t>（</t>
    <phoneticPr fontId="2"/>
  </si>
  <si>
    <t>を紹介したものとする）</t>
    <rPh sb="1" eb="3">
      <t>ショウカイ</t>
    </rPh>
    <phoneticPr fontId="2"/>
  </si>
  <si>
    <t>（企業広告の枠数のうち</t>
    <rPh sb="1" eb="5">
      <t>キギョウコウコク</t>
    </rPh>
    <rPh sb="6" eb="8">
      <t>ワクスウ</t>
    </rPh>
    <phoneticPr fontId="2"/>
  </si>
  <si>
    <t>枠）</t>
    <rPh sb="0" eb="1">
      <t>ワク</t>
    </rPh>
    <phoneticPr fontId="2"/>
  </si>
  <si>
    <t>総売上げの</t>
    <rPh sb="0" eb="1">
      <t>ソウ</t>
    </rPh>
    <rPh sb="1" eb="3">
      <t>ウリア</t>
    </rPh>
    <phoneticPr fontId="2"/>
  </si>
  <si>
    <t>１枠あたりの年間売上</t>
    <rPh sb="1" eb="2">
      <t>ワク</t>
    </rPh>
    <rPh sb="6" eb="8">
      <t>ネンカン</t>
    </rPh>
    <rPh sb="8" eb="9">
      <t>ウ</t>
    </rPh>
    <rPh sb="9" eb="10">
      <t>ア</t>
    </rPh>
    <phoneticPr fontId="2"/>
  </si>
  <si>
    <t>C.委託業者が企業を誘致した場合の手数料</t>
    <rPh sb="2" eb="6">
      <t>イタクギョウシャ</t>
    </rPh>
    <rPh sb="7" eb="9">
      <t>キギョウ</t>
    </rPh>
    <rPh sb="10" eb="12">
      <t>ユウチ</t>
    </rPh>
    <rPh sb="14" eb="16">
      <t>バアイ</t>
    </rPh>
    <rPh sb="17" eb="20">
      <t>テスウリョウ</t>
    </rPh>
    <phoneticPr fontId="2"/>
  </si>
  <si>
    <t>③琉球大学への還元額</t>
    <rPh sb="1" eb="5">
      <t>リュウキュウダイガク</t>
    </rPh>
    <rPh sb="7" eb="10">
      <t>カンゲンガク</t>
    </rPh>
    <phoneticPr fontId="2"/>
  </si>
  <si>
    <t>①-②</t>
    <phoneticPr fontId="2"/>
  </si>
  <si>
    <t>稼働放映枠の内訳は別添「内訳書」のとおり</t>
    <rPh sb="0" eb="5">
      <t>カドウホウエイワク</t>
    </rPh>
    <rPh sb="6" eb="8">
      <t>ウチワケ</t>
    </rPh>
    <rPh sb="9" eb="11">
      <t>ベッテン</t>
    </rPh>
    <rPh sb="12" eb="15">
      <t>ウチワケショ</t>
    </rPh>
    <phoneticPr fontId="2"/>
  </si>
  <si>
    <t>稼働放映枠内訳書</t>
    <rPh sb="0" eb="5">
      <t>カドウホウエイワク</t>
    </rPh>
    <rPh sb="5" eb="8">
      <t>ウチワケショ</t>
    </rPh>
    <phoneticPr fontId="2"/>
  </si>
  <si>
    <t>中央食堂１</t>
    <rPh sb="0" eb="4">
      <t>チュウオウショクドウ</t>
    </rPh>
    <phoneticPr fontId="2"/>
  </si>
  <si>
    <t>中央食堂２</t>
    <rPh sb="0" eb="4">
      <t>チュウオウショクドウ</t>
    </rPh>
    <phoneticPr fontId="2"/>
  </si>
  <si>
    <t>学生支援課（共通教育棟１号館）</t>
    <rPh sb="0" eb="5">
      <t>ガクセイシエンカ</t>
    </rPh>
    <rPh sb="6" eb="11">
      <t>キョウツウキョウイクトウ</t>
    </rPh>
    <rPh sb="12" eb="14">
      <t>ゴウカン</t>
    </rPh>
    <phoneticPr fontId="2"/>
  </si>
  <si>
    <t>最大放映枠数</t>
    <rPh sb="0" eb="6">
      <t>サイダイホウエイワクスウ</t>
    </rPh>
    <phoneticPr fontId="2"/>
  </si>
  <si>
    <t>稼働放映枠数</t>
    <rPh sb="0" eb="6">
      <t>カドウホウエイワクスウ</t>
    </rPh>
    <phoneticPr fontId="2"/>
  </si>
  <si>
    <t>※最大放映枠数とは、企業広告及びニュース等をすべて含むものとする</t>
    <rPh sb="1" eb="7">
      <t>サイダイホウエイワクスウ</t>
    </rPh>
    <rPh sb="10" eb="14">
      <t>キギョウコウコク</t>
    </rPh>
    <rPh sb="14" eb="15">
      <t>オヨ</t>
    </rPh>
    <rPh sb="20" eb="21">
      <t>トウ</t>
    </rPh>
    <rPh sb="25" eb="26">
      <t>フク</t>
    </rPh>
    <phoneticPr fontId="2"/>
  </si>
  <si>
    <t>※稼働放映枠数とは、企業広告のみの放映枠とする。</t>
    <rPh sb="1" eb="3">
      <t>カドウ</t>
    </rPh>
    <rPh sb="3" eb="7">
      <t>ホウエイワクスウ</t>
    </rPh>
    <rPh sb="10" eb="14">
      <t>キギョウコウコク</t>
    </rPh>
    <rPh sb="17" eb="20">
      <t>ホウエイワク</t>
    </rPh>
    <phoneticPr fontId="2"/>
  </si>
  <si>
    <t>設置（予定）機器</t>
    <rPh sb="0" eb="2">
      <t>セッチ</t>
    </rPh>
    <rPh sb="3" eb="5">
      <t>ヨテイ</t>
    </rPh>
    <rPh sb="6" eb="8">
      <t>キキ</t>
    </rPh>
    <phoneticPr fontId="2"/>
  </si>
  <si>
    <t>https://www.iodata.jp/product/lcd/4k/lcd-m4k652xdb/</t>
    <phoneticPr fontId="2"/>
  </si>
  <si>
    <t>https://www.iodata.jp/product/lcd/4k/lcd-m4k751xdb/</t>
    <phoneticPr fontId="2"/>
  </si>
  <si>
    <t>I-O DATA LCD-M4K751XDB</t>
    <phoneticPr fontId="2"/>
  </si>
  <si>
    <t>I-O DATA LCD-M4K652XDB</t>
    <phoneticPr fontId="2"/>
  </si>
  <si>
    <t>機器商品説明等リンク</t>
    <rPh sb="0" eb="2">
      <t>キキ</t>
    </rPh>
    <rPh sb="2" eb="4">
      <t>ショウヒン</t>
    </rPh>
    <rPh sb="4" eb="6">
      <t>セツメイ</t>
    </rPh>
    <rPh sb="6" eb="7">
      <t>トウ</t>
    </rPh>
    <phoneticPr fontId="2"/>
  </si>
  <si>
    <t>https://www.ryoyo-display.com/signage/50bdl3550q-11/</t>
    <phoneticPr fontId="2"/>
  </si>
  <si>
    <t>PHILIPS　50BDL3550Q/11</t>
    <phoneticPr fontId="2"/>
  </si>
  <si>
    <t>https://shop.epson.jp/goods/drillDownCom/goodsDetailAction.do?selectedModelId=SE-ProjectorEBL730U&amp;selectedOptionId=H56675770&amp;classCdForList=03020400</t>
    <phoneticPr fontId="2"/>
  </si>
  <si>
    <t>北食堂（プロジェクター投影）</t>
    <rPh sb="0" eb="3">
      <t>キタショクドウ</t>
    </rPh>
    <rPh sb="11" eb="13">
      <t>トウエイ</t>
    </rPh>
    <phoneticPr fontId="2"/>
  </si>
  <si>
    <t>EPSON　EB-L630U（予定）</t>
    <rPh sb="15" eb="17">
      <t>ヨテイ</t>
    </rPh>
    <phoneticPr fontId="2"/>
  </si>
  <si>
    <t xml:space="preserve"> 【様式4】</t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</si>
</sst>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56" fontId="0" fillId="0" borderId="4" xfId="0" applyNumberFormat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0" fillId="0" borderId="2" xfId="0" applyNumberFormat="1" applyBorder="1">
      <alignment vertical="center"/>
    </xf>
    <xf numFmtId="38" fontId="0" fillId="0" borderId="5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2" borderId="7" xfId="0" applyFill="1" applyBorder="1">
      <alignment vertical="center"/>
    </xf>
    <xf numFmtId="38" fontId="0" fillId="0" borderId="2" xfId="1" applyFont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 wrapText="1"/>
    </xf>
    <xf numFmtId="0" fontId="3" fillId="0" borderId="9" xfId="2" applyBorder="1" applyAlignment="1">
      <alignment vertical="center" wrapText="1"/>
    </xf>
    <xf numFmtId="0" fontId="4" fillId="0" borderId="9" xfId="2" applyFont="1" applyBorder="1">
      <alignment vertical="center"/>
    </xf>
    <xf numFmtId="0" fontId="0" fillId="2" borderId="9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12</xdr:row>
      <xdr:rowOff>190500</xdr:rowOff>
    </xdr:from>
    <xdr:to>
      <xdr:col>10</xdr:col>
      <xdr:colOff>289560</xdr:colOff>
      <xdr:row>19</xdr:row>
      <xdr:rowOff>129540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26BD00-FA4A-A6D3-B6DF-364FC43B5222}"/>
            </a:ext>
          </a:extLst>
        </xdr:cNvPr>
        <xdr:cNvSpPr txBox="1"/>
      </xdr:nvSpPr>
      <xdr:spPr>
        <a:xfrm>
          <a:off x="4328160" y="2933700"/>
          <a:ext cx="3505200" cy="131064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着色箇所にて入力ください。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また、別の形態でも算出できる場合は、本見積書（概算見積書）に加えて提出すること。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別の形態での見積書提出の場合は、本見積書（概算見積書）も併せて提出すること。</a:t>
          </a:r>
        </a:p>
      </xdr:txBody>
    </xdr:sp>
    <xdr:clientData/>
  </xdr:twoCellAnchor>
  <xdr:twoCellAnchor>
    <xdr:from>
      <xdr:col>6</xdr:col>
      <xdr:colOff>15240</xdr:colOff>
      <xdr:row>2</xdr:row>
      <xdr:rowOff>53340</xdr:rowOff>
    </xdr:from>
    <xdr:to>
      <xdr:col>9</xdr:col>
      <xdr:colOff>548640</xdr:colOff>
      <xdr:row>5</xdr:row>
      <xdr:rowOff>22860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C44130-6D2C-ECEB-F456-4B2D6DEBA0F6}"/>
            </a:ext>
          </a:extLst>
        </xdr:cNvPr>
        <xdr:cNvSpPr txBox="1"/>
      </xdr:nvSpPr>
      <xdr:spPr>
        <a:xfrm>
          <a:off x="5097780" y="510540"/>
          <a:ext cx="2324100" cy="65532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1219200</xdr:colOff>
      <xdr:row>0</xdr:row>
      <xdr:rowOff>133350</xdr:rowOff>
    </xdr:from>
    <xdr:to>
      <xdr:col>8</xdr:col>
      <xdr:colOff>3526790</xdr:colOff>
      <xdr:row>3</xdr:row>
      <xdr:rowOff>64770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916609-1DE9-4853-8FA4-198AB9E41E17}"/>
            </a:ext>
          </a:extLst>
        </xdr:cNvPr>
        <xdr:cNvSpPr txBox="1"/>
      </xdr:nvSpPr>
      <xdr:spPr>
        <a:xfrm>
          <a:off x="9963150" y="133350"/>
          <a:ext cx="2307590" cy="61722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190500</xdr:colOff>
      <xdr:row>9</xdr:row>
      <xdr:rowOff>171450</xdr:rowOff>
    </xdr:from>
    <xdr:to>
      <xdr:col>8</xdr:col>
      <xdr:colOff>3676650</xdr:colOff>
      <xdr:row>11</xdr:row>
      <xdr:rowOff>83820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A6369BE-BF26-4928-99E4-060F0E4E7CB2}"/>
            </a:ext>
          </a:extLst>
        </xdr:cNvPr>
        <xdr:cNvSpPr txBox="1"/>
      </xdr:nvSpPr>
      <xdr:spPr>
        <a:xfrm>
          <a:off x="8934450" y="2914650"/>
          <a:ext cx="3486150" cy="3695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着色箇所にて入力ください。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yoyo-display.com/signage/50bdl3550q-11/" TargetMode="External"/><Relationship Id="rId2" Type="http://schemas.openxmlformats.org/officeDocument/2006/relationships/hyperlink" Target="https://www.iodata.jp/product/lcd/4k/lcd-m4k751xdb/" TargetMode="External"/><Relationship Id="rId1" Type="http://schemas.openxmlformats.org/officeDocument/2006/relationships/hyperlink" Target="https://www.iodata.jp/product/lcd/4k/lcd-m4k652xdb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hop.epson.jp/goods/drillDownCom/goodsDetailAction.do?selectedModelId=SE-ProjectorEBL730U&amp;selectedOptionId=H56675770&amp;classCdForList=0302040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yoyo-display.com/signage/50bdl3550q-11/" TargetMode="External"/><Relationship Id="rId2" Type="http://schemas.openxmlformats.org/officeDocument/2006/relationships/hyperlink" Target="https://www.iodata.jp/product/lcd/4k/lcd-m4k751xdb/" TargetMode="External"/><Relationship Id="rId1" Type="http://schemas.openxmlformats.org/officeDocument/2006/relationships/hyperlink" Target="https://www.iodata.jp/product/lcd/4k/lcd-m4k652xdb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shop.epson.jp/goods/drillDownCom/goodsDetailAction.do?selectedModelId=SE-ProjectorEBL730U&amp;selectedOptionId=H56675770&amp;classCdForList=03020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1E2E-AC1B-4447-BEE7-B7E9FE71BE83}">
  <dimension ref="A1:J49"/>
  <sheetViews>
    <sheetView tabSelected="1" view="pageBreakPreview" zoomScaleNormal="100" zoomScaleSheetLayoutView="100" workbookViewId="0">
      <selection activeCell="I9" sqref="I9"/>
    </sheetView>
  </sheetViews>
  <sheetFormatPr defaultRowHeight="18.75"/>
  <cols>
    <col min="1" max="1" width="11" customWidth="1"/>
    <col min="2" max="2" width="22.625" customWidth="1"/>
    <col min="3" max="3" width="5" customWidth="1"/>
    <col min="5" max="5" width="3.875" customWidth="1"/>
    <col min="6" max="6" width="15.375" customWidth="1"/>
    <col min="7" max="7" width="4.25" customWidth="1"/>
    <col min="8" max="8" width="10.375" bestFit="1" customWidth="1"/>
  </cols>
  <sheetData>
    <row r="1" spans="1:10">
      <c r="J1" s="15" t="s">
        <v>66</v>
      </c>
    </row>
    <row r="3" spans="1:10">
      <c r="A3" t="s">
        <v>0</v>
      </c>
    </row>
    <row r="5" spans="1:10">
      <c r="A5" t="s">
        <v>1</v>
      </c>
    </row>
    <row r="7" spans="1:10">
      <c r="A7" t="s">
        <v>2</v>
      </c>
    </row>
    <row r="9" spans="1:10">
      <c r="A9" t="s">
        <v>3</v>
      </c>
    </row>
    <row r="10" spans="1:10">
      <c r="G10" t="s">
        <v>4</v>
      </c>
    </row>
    <row r="11" spans="1:10">
      <c r="G11" t="s">
        <v>5</v>
      </c>
    </row>
    <row r="12" spans="1:10">
      <c r="G12" t="s">
        <v>6</v>
      </c>
      <c r="J12" t="s">
        <v>7</v>
      </c>
    </row>
    <row r="15" spans="1:10">
      <c r="A15" t="s">
        <v>8</v>
      </c>
      <c r="B15" s="1"/>
      <c r="C15" t="s">
        <v>9</v>
      </c>
    </row>
    <row r="16" spans="1:10">
      <c r="A16" t="s">
        <v>10</v>
      </c>
      <c r="B16" s="2"/>
      <c r="C16" t="s">
        <v>11</v>
      </c>
    </row>
    <row r="17" spans="1:9">
      <c r="A17" t="s">
        <v>12</v>
      </c>
    </row>
    <row r="18" spans="1:9">
      <c r="A18" t="s">
        <v>13</v>
      </c>
    </row>
    <row r="19" spans="1:9">
      <c r="A19" t="s">
        <v>46</v>
      </c>
    </row>
    <row r="20" spans="1:9">
      <c r="A20" s="3" t="s">
        <v>14</v>
      </c>
      <c r="B20" s="24" t="s">
        <v>15</v>
      </c>
      <c r="C20" s="24"/>
      <c r="D20" s="24" t="s">
        <v>16</v>
      </c>
      <c r="E20" s="25"/>
    </row>
    <row r="21" spans="1:9">
      <c r="A21" s="6" t="s">
        <v>22</v>
      </c>
      <c r="B21" s="1"/>
      <c r="C21" t="s">
        <v>18</v>
      </c>
      <c r="D21" s="1"/>
      <c r="E21" s="7" t="s">
        <v>17</v>
      </c>
      <c r="F21" t="s">
        <v>23</v>
      </c>
    </row>
    <row r="22" spans="1:9">
      <c r="A22" s="6" t="s">
        <v>19</v>
      </c>
      <c r="B22" s="1"/>
      <c r="C22" t="s">
        <v>18</v>
      </c>
      <c r="D22" s="1"/>
      <c r="E22" s="7" t="s">
        <v>17</v>
      </c>
      <c r="F22" t="s">
        <v>24</v>
      </c>
    </row>
    <row r="23" spans="1:9">
      <c r="A23" s="6" t="s">
        <v>25</v>
      </c>
      <c r="B23" s="1"/>
      <c r="C23" t="s">
        <v>18</v>
      </c>
      <c r="D23" s="1"/>
      <c r="E23" s="7" t="s">
        <v>17</v>
      </c>
      <c r="F23" t="s">
        <v>20</v>
      </c>
    </row>
    <row r="24" spans="1:9">
      <c r="A24" s="10" t="s">
        <v>26</v>
      </c>
      <c r="B24" s="11">
        <f>SUM(B21:B23)</f>
        <v>0</v>
      </c>
      <c r="C24" s="11" t="s">
        <v>18</v>
      </c>
      <c r="D24" s="11"/>
      <c r="E24" s="12"/>
    </row>
    <row r="25" spans="1:9">
      <c r="A25" t="s">
        <v>21</v>
      </c>
    </row>
    <row r="28" spans="1:9">
      <c r="A28" s="3" t="s">
        <v>27</v>
      </c>
      <c r="B28" s="17">
        <f>B30*F30*12</f>
        <v>0</v>
      </c>
      <c r="C28" s="4" t="s">
        <v>11</v>
      </c>
      <c r="D28" s="4"/>
      <c r="E28" s="4"/>
      <c r="F28" s="4"/>
      <c r="G28" s="4"/>
      <c r="H28" s="4"/>
      <c r="I28" s="5"/>
    </row>
    <row r="29" spans="1:9">
      <c r="A29" s="6"/>
      <c r="B29" s="15" t="s">
        <v>28</v>
      </c>
      <c r="D29" s="15"/>
      <c r="F29" s="15" t="s">
        <v>30</v>
      </c>
      <c r="I29" s="7"/>
    </row>
    <row r="30" spans="1:9">
      <c r="A30" s="10"/>
      <c r="B30" s="11">
        <f>D21</f>
        <v>0</v>
      </c>
      <c r="C30" s="11" t="s">
        <v>17</v>
      </c>
      <c r="D30" s="18" t="s">
        <v>29</v>
      </c>
      <c r="E30" s="11"/>
      <c r="F30" s="11">
        <f>B16</f>
        <v>0</v>
      </c>
      <c r="G30" s="11" t="s">
        <v>11</v>
      </c>
      <c r="H30" s="18" t="s">
        <v>29</v>
      </c>
      <c r="I30" s="12" t="s">
        <v>31</v>
      </c>
    </row>
    <row r="32" spans="1:9">
      <c r="A32" s="3" t="s">
        <v>32</v>
      </c>
      <c r="B32" s="13">
        <f>(+H34+H36+H40)</f>
        <v>0</v>
      </c>
      <c r="C32" s="4" t="s">
        <v>11</v>
      </c>
      <c r="D32" s="4"/>
      <c r="E32" s="4"/>
      <c r="F32" s="4"/>
      <c r="G32" s="4"/>
      <c r="H32" s="5"/>
    </row>
    <row r="33" spans="1:8">
      <c r="A33" s="6"/>
      <c r="B33" t="s">
        <v>33</v>
      </c>
      <c r="H33" s="7"/>
    </row>
    <row r="34" spans="1:8">
      <c r="A34" s="6"/>
      <c r="B34" t="s">
        <v>34</v>
      </c>
      <c r="H34" s="14">
        <f>(B28*(30/100))</f>
        <v>0</v>
      </c>
    </row>
    <row r="35" spans="1:8">
      <c r="A35" s="6"/>
      <c r="B35" t="s">
        <v>41</v>
      </c>
      <c r="C35" s="1"/>
      <c r="D35" t="s">
        <v>35</v>
      </c>
      <c r="H35" s="7"/>
    </row>
    <row r="36" spans="1:8">
      <c r="A36" s="6"/>
      <c r="B36" t="s">
        <v>36</v>
      </c>
      <c r="H36" s="14">
        <f>((F30*12)*C38)*(C39/100)</f>
        <v>0</v>
      </c>
    </row>
    <row r="37" spans="1:8">
      <c r="A37" s="6"/>
      <c r="B37" t="s">
        <v>39</v>
      </c>
      <c r="C37" s="1"/>
      <c r="D37" t="s">
        <v>35</v>
      </c>
      <c r="E37" t="s">
        <v>38</v>
      </c>
      <c r="H37" s="7"/>
    </row>
    <row r="38" spans="1:8">
      <c r="A38" s="6"/>
      <c r="B38" s="15" t="s">
        <v>37</v>
      </c>
      <c r="C38">
        <f>D21*(C37/100)</f>
        <v>0</v>
      </c>
      <c r="D38" t="s">
        <v>40</v>
      </c>
      <c r="H38" s="7"/>
    </row>
    <row r="39" spans="1:8">
      <c r="A39" s="6"/>
      <c r="B39" t="s">
        <v>42</v>
      </c>
      <c r="C39" s="1"/>
      <c r="D39" t="s">
        <v>35</v>
      </c>
      <c r="H39" s="7"/>
    </row>
    <row r="40" spans="1:8">
      <c r="A40" s="6"/>
      <c r="B40" t="s">
        <v>43</v>
      </c>
      <c r="H40" s="14">
        <f>((F30*12)*C42)*(C43/100)</f>
        <v>0</v>
      </c>
    </row>
    <row r="41" spans="1:8">
      <c r="A41" s="6"/>
      <c r="B41" t="s">
        <v>39</v>
      </c>
      <c r="C41" s="1"/>
      <c r="D41" t="s">
        <v>35</v>
      </c>
      <c r="E41" t="s">
        <v>38</v>
      </c>
      <c r="H41" s="14"/>
    </row>
    <row r="42" spans="1:8">
      <c r="A42" s="6"/>
      <c r="B42" s="15" t="s">
        <v>37</v>
      </c>
      <c r="C42">
        <f>D21*(C41/100)</f>
        <v>0</v>
      </c>
      <c r="D42" t="s">
        <v>40</v>
      </c>
      <c r="H42" s="7"/>
    </row>
    <row r="43" spans="1:8">
      <c r="A43" s="10"/>
      <c r="B43" s="11" t="s">
        <v>42</v>
      </c>
      <c r="C43" s="16"/>
      <c r="D43" s="11" t="s">
        <v>35</v>
      </c>
      <c r="E43" s="11"/>
      <c r="F43" s="11"/>
      <c r="G43" s="11"/>
      <c r="H43" s="12"/>
    </row>
    <row r="46" spans="1:8">
      <c r="A46" s="3"/>
      <c r="B46" s="4"/>
      <c r="C46" s="4"/>
      <c r="D46" s="4"/>
      <c r="E46" s="4"/>
      <c r="F46" s="4"/>
      <c r="G46" s="4"/>
      <c r="H46" s="5"/>
    </row>
    <row r="47" spans="1:8">
      <c r="A47" s="6" t="s">
        <v>44</v>
      </c>
      <c r="H47" s="7"/>
    </row>
    <row r="48" spans="1:8">
      <c r="A48" s="8" t="s">
        <v>45</v>
      </c>
      <c r="B48" s="9">
        <f>B28-B32</f>
        <v>0</v>
      </c>
      <c r="C48" t="s">
        <v>11</v>
      </c>
      <c r="H48" s="7"/>
    </row>
    <row r="49" spans="1:8">
      <c r="A49" s="10"/>
      <c r="B49" s="11"/>
      <c r="C49" s="11"/>
      <c r="D49" s="11"/>
      <c r="E49" s="11"/>
      <c r="F49" s="11"/>
      <c r="G49" s="11"/>
      <c r="H49" s="12"/>
    </row>
  </sheetData>
  <mergeCells count="2">
    <mergeCell ref="B20:C20"/>
    <mergeCell ref="D20:E20"/>
  </mergeCells>
  <phoneticPr fontId="2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D107-596C-44C1-9026-667B6DA373CD}">
  <dimension ref="A3:J49"/>
  <sheetViews>
    <sheetView view="pageBreakPreview" zoomScale="60" zoomScaleNormal="100" workbookViewId="0">
      <selection activeCell="B22" sqref="B22"/>
    </sheetView>
  </sheetViews>
  <sheetFormatPr defaultRowHeight="18.75"/>
  <cols>
    <col min="1" max="1" width="11" customWidth="1"/>
    <col min="2" max="2" width="22.625" customWidth="1"/>
    <col min="3" max="3" width="5" customWidth="1"/>
    <col min="5" max="5" width="3.875" customWidth="1"/>
    <col min="6" max="6" width="15.375" customWidth="1"/>
    <col min="7" max="7" width="4.25" customWidth="1"/>
    <col min="8" max="8" width="10.375" bestFit="1" customWidth="1"/>
  </cols>
  <sheetData>
    <row r="3" spans="1:10">
      <c r="A3" t="s">
        <v>0</v>
      </c>
    </row>
    <row r="5" spans="1:10">
      <c r="A5" t="s">
        <v>1</v>
      </c>
    </row>
    <row r="7" spans="1:10">
      <c r="A7" t="s">
        <v>2</v>
      </c>
    </row>
    <row r="9" spans="1:10">
      <c r="A9" t="s">
        <v>3</v>
      </c>
    </row>
    <row r="10" spans="1:10">
      <c r="G10" t="s">
        <v>4</v>
      </c>
    </row>
    <row r="11" spans="1:10">
      <c r="G11" t="s">
        <v>5</v>
      </c>
    </row>
    <row r="12" spans="1:10">
      <c r="G12" t="s">
        <v>6</v>
      </c>
      <c r="J12" t="s">
        <v>7</v>
      </c>
    </row>
    <row r="15" spans="1:10">
      <c r="A15" t="s">
        <v>8</v>
      </c>
      <c r="B15" s="1">
        <v>15</v>
      </c>
      <c r="C15" t="s">
        <v>9</v>
      </c>
    </row>
    <row r="16" spans="1:10">
      <c r="A16" t="s">
        <v>10</v>
      </c>
      <c r="B16" s="2">
        <v>10000</v>
      </c>
      <c r="C16" t="s">
        <v>11</v>
      </c>
    </row>
    <row r="17" spans="1:9">
      <c r="A17" t="s">
        <v>12</v>
      </c>
    </row>
    <row r="18" spans="1:9">
      <c r="A18" t="s">
        <v>13</v>
      </c>
    </row>
    <row r="19" spans="1:9">
      <c r="A19" t="s">
        <v>46</v>
      </c>
    </row>
    <row r="20" spans="1:9">
      <c r="A20" s="3" t="s">
        <v>14</v>
      </c>
      <c r="B20" s="24" t="s">
        <v>15</v>
      </c>
      <c r="C20" s="24"/>
      <c r="D20" s="24" t="s">
        <v>16</v>
      </c>
      <c r="E20" s="25"/>
    </row>
    <row r="21" spans="1:9">
      <c r="A21" s="6" t="s">
        <v>22</v>
      </c>
      <c r="B21" s="1">
        <v>13</v>
      </c>
      <c r="C21" t="s">
        <v>18</v>
      </c>
      <c r="D21" s="1">
        <v>200</v>
      </c>
      <c r="E21" s="7" t="s">
        <v>17</v>
      </c>
      <c r="F21" t="s">
        <v>23</v>
      </c>
    </row>
    <row r="22" spans="1:9">
      <c r="A22" s="6" t="s">
        <v>19</v>
      </c>
      <c r="B22" s="1">
        <v>1</v>
      </c>
      <c r="C22" t="s">
        <v>18</v>
      </c>
      <c r="D22" s="1">
        <v>4</v>
      </c>
      <c r="E22" s="7" t="s">
        <v>17</v>
      </c>
      <c r="F22" t="s">
        <v>24</v>
      </c>
    </row>
    <row r="23" spans="1:9">
      <c r="A23" s="6" t="s">
        <v>25</v>
      </c>
      <c r="B23" s="1">
        <v>1</v>
      </c>
      <c r="C23" t="s">
        <v>18</v>
      </c>
      <c r="D23" s="1">
        <v>4</v>
      </c>
      <c r="E23" s="7" t="s">
        <v>17</v>
      </c>
      <c r="F23" t="s">
        <v>20</v>
      </c>
    </row>
    <row r="24" spans="1:9">
      <c r="A24" s="10" t="s">
        <v>26</v>
      </c>
      <c r="B24" s="11">
        <f>SUM(B21:B23)</f>
        <v>15</v>
      </c>
      <c r="C24" s="11" t="s">
        <v>18</v>
      </c>
      <c r="D24" s="11"/>
      <c r="E24" s="12"/>
    </row>
    <row r="25" spans="1:9">
      <c r="A25" t="s">
        <v>21</v>
      </c>
    </row>
    <row r="28" spans="1:9">
      <c r="A28" s="3" t="s">
        <v>27</v>
      </c>
      <c r="B28" s="17">
        <f>B30*F30*12</f>
        <v>24000000</v>
      </c>
      <c r="C28" s="4" t="s">
        <v>11</v>
      </c>
      <c r="D28" s="4"/>
      <c r="E28" s="4"/>
      <c r="F28" s="4"/>
      <c r="G28" s="4"/>
      <c r="H28" s="4"/>
      <c r="I28" s="5"/>
    </row>
    <row r="29" spans="1:9">
      <c r="A29" s="6"/>
      <c r="B29" s="15" t="s">
        <v>28</v>
      </c>
      <c r="D29" s="15"/>
      <c r="F29" s="15" t="s">
        <v>30</v>
      </c>
      <c r="I29" s="7"/>
    </row>
    <row r="30" spans="1:9">
      <c r="A30" s="10"/>
      <c r="B30" s="11">
        <f>D21</f>
        <v>200</v>
      </c>
      <c r="C30" s="11" t="s">
        <v>17</v>
      </c>
      <c r="D30" s="18" t="s">
        <v>29</v>
      </c>
      <c r="E30" s="11"/>
      <c r="F30" s="11">
        <f>B16</f>
        <v>10000</v>
      </c>
      <c r="G30" s="11" t="s">
        <v>11</v>
      </c>
      <c r="H30" s="18" t="s">
        <v>29</v>
      </c>
      <c r="I30" s="12" t="s">
        <v>31</v>
      </c>
    </row>
    <row r="32" spans="1:9">
      <c r="A32" s="3" t="s">
        <v>32</v>
      </c>
      <c r="B32" s="13">
        <f>(+H34+H36+H40)</f>
        <v>11040000</v>
      </c>
      <c r="C32" s="4" t="s">
        <v>11</v>
      </c>
      <c r="D32" s="4"/>
      <c r="E32" s="4"/>
      <c r="F32" s="4"/>
      <c r="G32" s="4"/>
      <c r="H32" s="5"/>
    </row>
    <row r="33" spans="1:8">
      <c r="A33" s="6"/>
      <c r="B33" t="s">
        <v>33</v>
      </c>
      <c r="H33" s="7"/>
    </row>
    <row r="34" spans="1:8">
      <c r="A34" s="6"/>
      <c r="B34" t="s">
        <v>34</v>
      </c>
      <c r="H34" s="14">
        <f>(B28*(30/100))</f>
        <v>7200000</v>
      </c>
    </row>
    <row r="35" spans="1:8">
      <c r="A35" s="6"/>
      <c r="B35" t="s">
        <v>41</v>
      </c>
      <c r="C35" s="1">
        <v>30</v>
      </c>
      <c r="D35" t="s">
        <v>35</v>
      </c>
      <c r="H35" s="7"/>
    </row>
    <row r="36" spans="1:8">
      <c r="A36" s="6"/>
      <c r="B36" t="s">
        <v>36</v>
      </c>
      <c r="H36" s="14">
        <f>((F30*12)*C38)*(C39/100)</f>
        <v>2880000</v>
      </c>
    </row>
    <row r="37" spans="1:8">
      <c r="A37" s="6"/>
      <c r="B37" t="s">
        <v>39</v>
      </c>
      <c r="C37" s="1">
        <v>80</v>
      </c>
      <c r="D37" t="s">
        <v>35</v>
      </c>
      <c r="E37" t="s">
        <v>38</v>
      </c>
      <c r="H37" s="7"/>
    </row>
    <row r="38" spans="1:8">
      <c r="A38" s="6"/>
      <c r="B38" s="15" t="s">
        <v>37</v>
      </c>
      <c r="C38">
        <f>D21*(C37/100)</f>
        <v>160</v>
      </c>
      <c r="D38" t="s">
        <v>40</v>
      </c>
      <c r="H38" s="7"/>
    </row>
    <row r="39" spans="1:8">
      <c r="A39" s="6"/>
      <c r="B39" t="s">
        <v>42</v>
      </c>
      <c r="C39" s="1">
        <v>15</v>
      </c>
      <c r="D39" t="s">
        <v>35</v>
      </c>
      <c r="H39" s="7"/>
    </row>
    <row r="40" spans="1:8">
      <c r="A40" s="6"/>
      <c r="B40" t="s">
        <v>43</v>
      </c>
      <c r="H40" s="14">
        <f>((F30*12)*C42)*(C43/100)</f>
        <v>960000</v>
      </c>
    </row>
    <row r="41" spans="1:8">
      <c r="A41" s="6"/>
      <c r="B41" t="s">
        <v>39</v>
      </c>
      <c r="C41" s="1">
        <v>20</v>
      </c>
      <c r="D41" t="s">
        <v>35</v>
      </c>
      <c r="E41" t="s">
        <v>38</v>
      </c>
      <c r="H41" s="14"/>
    </row>
    <row r="42" spans="1:8">
      <c r="A42" s="6"/>
      <c r="B42" s="15" t="s">
        <v>37</v>
      </c>
      <c r="C42">
        <f>D21*(C41/100)</f>
        <v>40</v>
      </c>
      <c r="D42" t="s">
        <v>40</v>
      </c>
      <c r="H42" s="7"/>
    </row>
    <row r="43" spans="1:8">
      <c r="A43" s="10"/>
      <c r="B43" s="11" t="s">
        <v>42</v>
      </c>
      <c r="C43" s="16">
        <v>20</v>
      </c>
      <c r="D43" s="11" t="s">
        <v>35</v>
      </c>
      <c r="E43" s="11"/>
      <c r="F43" s="11"/>
      <c r="G43" s="11"/>
      <c r="H43" s="12"/>
    </row>
    <row r="46" spans="1:8">
      <c r="A46" s="3"/>
      <c r="B46" s="4"/>
      <c r="C46" s="4"/>
      <c r="D46" s="4"/>
      <c r="E46" s="4"/>
      <c r="F46" s="4"/>
      <c r="G46" s="4"/>
      <c r="H46" s="5"/>
    </row>
    <row r="47" spans="1:8">
      <c r="A47" s="6" t="s">
        <v>44</v>
      </c>
      <c r="H47" s="7"/>
    </row>
    <row r="48" spans="1:8">
      <c r="A48" s="8" t="s">
        <v>45</v>
      </c>
      <c r="B48" s="9">
        <f>B28-B32</f>
        <v>12960000</v>
      </c>
      <c r="C48" t="s">
        <v>11</v>
      </c>
      <c r="H48" s="7"/>
    </row>
    <row r="49" spans="1:8">
      <c r="A49" s="10"/>
      <c r="B49" s="11"/>
      <c r="C49" s="11"/>
      <c r="D49" s="11"/>
      <c r="E49" s="11"/>
      <c r="F49" s="11"/>
      <c r="G49" s="11"/>
      <c r="H49" s="12"/>
    </row>
  </sheetData>
  <mergeCells count="2">
    <mergeCell ref="B20:C20"/>
    <mergeCell ref="D20:E20"/>
  </mergeCells>
  <phoneticPr fontId="2"/>
  <pageMargins left="0.7" right="0.7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2690-F5C2-4AE3-8EAA-5DE31C3B6F03}">
  <dimension ref="A2:I10"/>
  <sheetViews>
    <sheetView view="pageBreakPreview" zoomScale="60" zoomScaleNormal="100" workbookViewId="0">
      <selection activeCell="F5" sqref="F5:F8"/>
    </sheetView>
  </sheetViews>
  <sheetFormatPr defaultRowHeight="18.75"/>
  <cols>
    <col min="1" max="1" width="32.125" customWidth="1"/>
    <col min="2" max="2" width="16" customWidth="1"/>
    <col min="3" max="3" width="4.5" customWidth="1"/>
    <col min="4" max="4" width="12.375" bestFit="1" customWidth="1"/>
    <col min="5" max="5" width="4.25" customWidth="1"/>
    <col min="6" max="6" width="12.875" customWidth="1"/>
    <col min="7" max="7" width="4.75" customWidth="1"/>
    <col min="8" max="8" width="27.875" customWidth="1"/>
    <col min="9" max="9" width="50.75" bestFit="1" customWidth="1"/>
  </cols>
  <sheetData>
    <row r="2" spans="1:9">
      <c r="A2" t="s">
        <v>47</v>
      </c>
    </row>
    <row r="4" spans="1:9">
      <c r="A4" s="19" t="s">
        <v>14</v>
      </c>
      <c r="B4" s="26" t="s">
        <v>15</v>
      </c>
      <c r="C4" s="26"/>
      <c r="D4" s="26" t="s">
        <v>51</v>
      </c>
      <c r="E4" s="26"/>
      <c r="F4" s="26" t="s">
        <v>52</v>
      </c>
      <c r="G4" s="26"/>
      <c r="H4" s="19" t="s">
        <v>55</v>
      </c>
      <c r="I4" s="20" t="s">
        <v>60</v>
      </c>
    </row>
    <row r="5" spans="1:9">
      <c r="A5" s="19" t="s">
        <v>48</v>
      </c>
      <c r="B5" s="23"/>
      <c r="C5" s="19" t="s">
        <v>18</v>
      </c>
      <c r="D5" s="23"/>
      <c r="E5" s="19" t="s">
        <v>17</v>
      </c>
      <c r="F5" s="23"/>
      <c r="G5" s="19" t="s">
        <v>17</v>
      </c>
      <c r="H5" s="19" t="s">
        <v>58</v>
      </c>
      <c r="I5" s="21" t="s">
        <v>57</v>
      </c>
    </row>
    <row r="6" spans="1:9">
      <c r="A6" s="19" t="s">
        <v>49</v>
      </c>
      <c r="B6" s="23"/>
      <c r="C6" s="19" t="s">
        <v>18</v>
      </c>
      <c r="D6" s="23"/>
      <c r="E6" s="19" t="s">
        <v>17</v>
      </c>
      <c r="F6" s="23"/>
      <c r="G6" s="19" t="s">
        <v>17</v>
      </c>
      <c r="H6" s="19" t="s">
        <v>62</v>
      </c>
      <c r="I6" s="21" t="s">
        <v>61</v>
      </c>
    </row>
    <row r="7" spans="1:9" ht="75">
      <c r="A7" s="19" t="s">
        <v>64</v>
      </c>
      <c r="B7" s="23"/>
      <c r="C7" s="19" t="s">
        <v>18</v>
      </c>
      <c r="D7" s="23"/>
      <c r="E7" s="19" t="s">
        <v>17</v>
      </c>
      <c r="F7" s="23"/>
      <c r="G7" s="19" t="s">
        <v>17</v>
      </c>
      <c r="H7" s="22" t="s">
        <v>65</v>
      </c>
      <c r="I7" s="21" t="s">
        <v>63</v>
      </c>
    </row>
    <row r="8" spans="1:9">
      <c r="A8" s="19" t="s">
        <v>50</v>
      </c>
      <c r="B8" s="23"/>
      <c r="C8" s="19" t="s">
        <v>18</v>
      </c>
      <c r="D8" s="23"/>
      <c r="E8" s="19" t="s">
        <v>17</v>
      </c>
      <c r="F8" s="23"/>
      <c r="G8" s="19" t="s">
        <v>17</v>
      </c>
      <c r="H8" s="19" t="s">
        <v>59</v>
      </c>
      <c r="I8" s="21" t="s">
        <v>56</v>
      </c>
    </row>
    <row r="9" spans="1:9">
      <c r="A9" t="s">
        <v>53</v>
      </c>
    </row>
    <row r="10" spans="1:9">
      <c r="A10" t="s">
        <v>54</v>
      </c>
    </row>
  </sheetData>
  <mergeCells count="3">
    <mergeCell ref="B4:C4"/>
    <mergeCell ref="D4:E4"/>
    <mergeCell ref="F4:G4"/>
  </mergeCells>
  <phoneticPr fontId="2"/>
  <hyperlinks>
    <hyperlink ref="I8" r:id="rId1" xr:uid="{92DFDD64-F1D1-40A3-A421-4881A8DD8C02}"/>
    <hyperlink ref="I5" r:id="rId2" xr:uid="{DCF75FB2-FC9A-417F-BA28-59DB89F8E485}"/>
    <hyperlink ref="I6" r:id="rId3" xr:uid="{4CC9B71A-8D1C-4457-AF00-DD54C6D8F1A2}"/>
    <hyperlink ref="I7" r:id="rId4" xr:uid="{11E7CAED-3327-4F98-9748-7A66AA4632A3}"/>
  </hyperlinks>
  <pageMargins left="0.7" right="0.7" top="0.75" bottom="0.75" header="0.3" footer="0.3"/>
  <pageSetup paperSize="9" scale="73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DD0BA-6E4F-40CF-897A-DEB23ACCAC38}">
  <dimension ref="A2:I11"/>
  <sheetViews>
    <sheetView view="pageBreakPreview" zoomScale="60" zoomScaleNormal="100" workbookViewId="0">
      <selection activeCell="H13" sqref="H13"/>
    </sheetView>
  </sheetViews>
  <sheetFormatPr defaultRowHeight="18.75"/>
  <cols>
    <col min="1" max="1" width="32.125" customWidth="1"/>
    <col min="2" max="2" width="16" customWidth="1"/>
    <col min="3" max="3" width="4.5" customWidth="1"/>
    <col min="4" max="4" width="12.375" bestFit="1" customWidth="1"/>
    <col min="5" max="5" width="4.25" customWidth="1"/>
    <col min="6" max="6" width="12.875" customWidth="1"/>
    <col min="7" max="7" width="4.75" customWidth="1"/>
    <col min="8" max="8" width="27.875" customWidth="1"/>
    <col min="9" max="9" width="50.75" bestFit="1" customWidth="1"/>
  </cols>
  <sheetData>
    <row r="2" spans="1:9">
      <c r="A2" t="s">
        <v>47</v>
      </c>
    </row>
    <row r="5" spans="1:9">
      <c r="A5" s="19" t="s">
        <v>14</v>
      </c>
      <c r="B5" s="26" t="s">
        <v>15</v>
      </c>
      <c r="C5" s="26"/>
      <c r="D5" s="26" t="s">
        <v>51</v>
      </c>
      <c r="E5" s="26"/>
      <c r="F5" s="26" t="s">
        <v>52</v>
      </c>
      <c r="G5" s="26"/>
      <c r="H5" s="19" t="s">
        <v>55</v>
      </c>
      <c r="I5" s="20" t="s">
        <v>60</v>
      </c>
    </row>
    <row r="6" spans="1:9">
      <c r="A6" s="19" t="s">
        <v>48</v>
      </c>
      <c r="B6" s="23">
        <v>15</v>
      </c>
      <c r="C6" s="19" t="s">
        <v>18</v>
      </c>
      <c r="D6" s="23">
        <v>60</v>
      </c>
      <c r="E6" s="19" t="s">
        <v>17</v>
      </c>
      <c r="F6" s="23">
        <v>52</v>
      </c>
      <c r="G6" s="19" t="s">
        <v>17</v>
      </c>
      <c r="H6" s="19" t="s">
        <v>58</v>
      </c>
      <c r="I6" s="21" t="s">
        <v>57</v>
      </c>
    </row>
    <row r="7" spans="1:9">
      <c r="A7" s="19" t="s">
        <v>49</v>
      </c>
      <c r="B7" s="23">
        <v>15</v>
      </c>
      <c r="C7" s="19" t="s">
        <v>18</v>
      </c>
      <c r="D7" s="23">
        <v>60</v>
      </c>
      <c r="E7" s="19" t="s">
        <v>17</v>
      </c>
      <c r="F7" s="23">
        <v>52</v>
      </c>
      <c r="G7" s="19" t="s">
        <v>17</v>
      </c>
      <c r="H7" s="19" t="s">
        <v>62</v>
      </c>
      <c r="I7" s="21" t="s">
        <v>61</v>
      </c>
    </row>
    <row r="8" spans="1:9" ht="75">
      <c r="A8" s="19" t="s">
        <v>64</v>
      </c>
      <c r="B8" s="23">
        <v>15</v>
      </c>
      <c r="C8" s="19" t="s">
        <v>18</v>
      </c>
      <c r="D8" s="23">
        <v>60</v>
      </c>
      <c r="E8" s="19" t="s">
        <v>17</v>
      </c>
      <c r="F8" s="23">
        <v>52</v>
      </c>
      <c r="G8" s="19" t="s">
        <v>17</v>
      </c>
      <c r="H8" s="22" t="s">
        <v>65</v>
      </c>
      <c r="I8" s="21" t="s">
        <v>63</v>
      </c>
    </row>
    <row r="9" spans="1:9">
      <c r="A9" s="19" t="s">
        <v>50</v>
      </c>
      <c r="B9" s="23">
        <v>15</v>
      </c>
      <c r="C9" s="19" t="s">
        <v>18</v>
      </c>
      <c r="D9" s="23">
        <v>60</v>
      </c>
      <c r="E9" s="19" t="s">
        <v>17</v>
      </c>
      <c r="F9" s="23">
        <v>52</v>
      </c>
      <c r="G9" s="19" t="s">
        <v>17</v>
      </c>
      <c r="H9" s="19" t="s">
        <v>59</v>
      </c>
      <c r="I9" s="21" t="s">
        <v>56</v>
      </c>
    </row>
    <row r="10" spans="1:9">
      <c r="A10" t="s">
        <v>53</v>
      </c>
    </row>
    <row r="11" spans="1:9">
      <c r="A11" t="s">
        <v>54</v>
      </c>
    </row>
  </sheetData>
  <mergeCells count="3">
    <mergeCell ref="B5:C5"/>
    <mergeCell ref="D5:E5"/>
    <mergeCell ref="F5:G5"/>
  </mergeCells>
  <phoneticPr fontId="2"/>
  <hyperlinks>
    <hyperlink ref="I9" r:id="rId1" xr:uid="{3700B5BF-B9EC-4DC1-A432-1D751D75793F}"/>
    <hyperlink ref="I6" r:id="rId2" xr:uid="{F9C55B5A-FBC8-4263-9C9E-03DA22496040}"/>
    <hyperlink ref="I7" r:id="rId3" xr:uid="{9C36CE29-7FEE-4289-B52F-AB9D51FF60A3}"/>
    <hyperlink ref="I8" r:id="rId4" xr:uid="{E33C5D2A-06F2-4B73-A811-661EEC8E27F7}"/>
  </hyperlinks>
  <pageMargins left="0.7" right="0.7" top="0.75" bottom="0.75" header="0.3" footer="0.3"/>
  <pageSetup paperSize="9" scale="73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見積書</vt:lpstr>
      <vt:lpstr>見積書　記入例</vt:lpstr>
      <vt:lpstr>内訳書</vt:lpstr>
      <vt:lpstr>内訳書　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佑造(学生支援課)</dc:creator>
  <cp:lastModifiedBy>宮里　馨一郎(経理課)</cp:lastModifiedBy>
  <dcterms:created xsi:type="dcterms:W3CDTF">2024-10-17T01:51:45Z</dcterms:created>
  <dcterms:modified xsi:type="dcterms:W3CDTF">2024-10-21T04:50:55Z</dcterms:modified>
</cp:coreProperties>
</file>